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<sst xmlns="http://schemas.openxmlformats.org/spreadsheetml/2006/main" count="48" uniqueCount="26">
  <si>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</si>
  <si>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</si>
  <si>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</si>
  <si>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</si>
  <si>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</si>
  <si>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</si>
  <si>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</si>
  <si>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</si>
  <si>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</si>
  <si>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</si>
  <si>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</si>
  <si>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</si>
  <si>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</si>
  <si>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</si>
  <si>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</si>
  <si>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</si>
  <si>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</si>
  <si>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</si>
  <si>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</si>
  <si>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                                                              за  январь-март 2021 года</t>
  </si>
  <si>
    <t xml:space="preserve"> январь-март 2020 года</t>
  </si>
  <si>
    <t>январь-март 2021 года</t>
  </si>
  <si>
    <t>март 2020 года</t>
  </si>
  <si>
    <t>март 2021 года</t>
  </si>
  <si>
    <t xml:space="preserve">Фонд оплаты труда </t>
  </si>
  <si>
    <t xml:space="preserve">Среднемесячная заработная плата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</si>
</sst>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B1">
      <selection activeCell="J22" sqref="J22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53"/>
      <c r="C1" s="53"/>
      <c r="D1" s="53"/>
      <c r="E1" s="53"/>
      <c r="F1" s="53"/>
      <c r="G1" s="53"/>
      <c r="H1" s="53"/>
      <c r="I1" s="53"/>
      <c r="J1" s="22"/>
    </row>
    <row r="2" spans="1:10" ht="12.75">
      <c r="A2" s="2"/>
      <c r="B2" s="54" t="s">
        <v>16</v>
      </c>
      <c r="C2" s="54"/>
      <c r="D2" s="54"/>
      <c r="E2" s="54"/>
      <c r="F2" s="54"/>
      <c r="G2" s="54"/>
      <c r="H2" s="54"/>
      <c r="I2" s="54"/>
      <c r="J2" s="23"/>
    </row>
    <row r="3" spans="1:10" ht="12.75">
      <c r="A3" s="3"/>
      <c r="B3" s="46" t="s">
        <v>19</v>
      </c>
      <c r="C3" s="46"/>
      <c r="D3" s="46"/>
      <c r="E3" s="46"/>
      <c r="F3" s="46"/>
      <c r="G3" s="46"/>
      <c r="H3" s="46"/>
      <c r="I3" s="46"/>
      <c r="J3" s="21"/>
    </row>
    <row r="4" spans="1:10" ht="12.75">
      <c r="A4" s="3"/>
      <c r="B4" s="4"/>
      <c r="C4" s="6"/>
      <c r="D4" s="7"/>
      <c r="E4" s="6"/>
      <c r="F4" s="5"/>
      <c r="G4" s="55" t="s">
        <v>11</v>
      </c>
      <c r="H4" s="55"/>
      <c r="I4" s="55"/>
      <c r="J4" s="24"/>
    </row>
    <row r="5" spans="1:15" ht="12.75" customHeight="1">
      <c r="A5" s="47" t="s">
        <v>5</v>
      </c>
      <c r="B5" s="49" t="s">
        <v>7</v>
      </c>
      <c r="C5" s="51" t="s">
        <v>15</v>
      </c>
      <c r="D5" s="56" t="s">
        <v>20</v>
      </c>
      <c r="E5" s="43" t="s">
        <v>21</v>
      </c>
      <c r="F5" s="44"/>
      <c r="G5" s="44"/>
      <c r="H5" s="44"/>
      <c r="I5" s="45"/>
      <c r="J5" s="56" t="s">
        <v>22</v>
      </c>
      <c r="K5" s="43" t="s">
        <v>23</v>
      </c>
      <c r="L5" s="44"/>
      <c r="M5" s="44"/>
      <c r="N5" s="44"/>
      <c r="O5" s="45"/>
    </row>
    <row r="6" spans="1:15" ht="48">
      <c r="A6" s="48"/>
      <c r="B6" s="50"/>
      <c r="C6" s="52"/>
      <c r="D6" s="57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57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3">
        <v>650336.2</v>
      </c>
      <c r="E7" s="34">
        <v>685210.7</v>
      </c>
      <c r="F7" s="26">
        <v>689334.2</v>
      </c>
      <c r="G7" s="26">
        <f aca="true" t="shared" si="0" ref="G7:G12">F7/E7*100</f>
        <v>100.60178569890982</v>
      </c>
      <c r="H7" s="26">
        <f aca="true" t="shared" si="1" ref="H7:H13">F7/D7*100</f>
        <v>105.99659068647878</v>
      </c>
      <c r="I7" s="35" t="s">
        <v>10</v>
      </c>
      <c r="J7" s="33">
        <v>221429.5</v>
      </c>
      <c r="K7" s="34">
        <v>240635</v>
      </c>
      <c r="L7" s="26">
        <v>241637.8</v>
      </c>
      <c r="M7" s="27">
        <f aca="true" t="shared" si="2" ref="M7:M12">L7/K7*100</f>
        <v>100.41673073326822</v>
      </c>
      <c r="N7" s="27">
        <f aca="true" t="shared" si="3" ref="N7:N13">L7/J7*100</f>
        <v>109.12629076071616</v>
      </c>
      <c r="O7" s="35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120.8</v>
      </c>
      <c r="E8" s="27">
        <v>124</v>
      </c>
      <c r="F8" s="26">
        <v>132.8</v>
      </c>
      <c r="G8" s="26">
        <f>F8/E8*100</f>
        <v>107.0967741935484</v>
      </c>
      <c r="H8" s="26">
        <f>F8/D8*100</f>
        <v>109.93377483443709</v>
      </c>
      <c r="I8" s="28" t="s">
        <v>10</v>
      </c>
      <c r="J8" s="27">
        <v>44.2</v>
      </c>
      <c r="K8" s="36">
        <v>42</v>
      </c>
      <c r="L8" s="27">
        <v>63.3</v>
      </c>
      <c r="M8" s="27">
        <f t="shared" si="2"/>
        <v>150.71428571428572</v>
      </c>
      <c r="N8" s="27">
        <f t="shared" si="3"/>
        <v>143.2126696832579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7">
        <v>3284.5</v>
      </c>
      <c r="E9" s="27">
        <v>3294</v>
      </c>
      <c r="F9" s="37">
        <v>3325.5</v>
      </c>
      <c r="G9" s="30">
        <f t="shared" si="0"/>
        <v>100.95628415300546</v>
      </c>
      <c r="H9" s="30">
        <f t="shared" si="1"/>
        <v>101.24828741056477</v>
      </c>
      <c r="I9" s="28" t="s">
        <v>10</v>
      </c>
      <c r="J9" s="38">
        <v>1167.4</v>
      </c>
      <c r="K9" s="36">
        <v>1098</v>
      </c>
      <c r="L9" s="38">
        <v>1177.9</v>
      </c>
      <c r="M9" s="31">
        <f t="shared" si="2"/>
        <v>107.27686703096539</v>
      </c>
      <c r="N9" s="27">
        <f t="shared" si="3"/>
        <v>100.89943464108275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6">
        <v>14237893</v>
      </c>
      <c r="E10" s="39">
        <v>14069403</v>
      </c>
      <c r="F10" s="36">
        <v>14633825.3</v>
      </c>
      <c r="G10" s="26">
        <f t="shared" si="0"/>
        <v>104.01170042538408</v>
      </c>
      <c r="H10" s="26">
        <f t="shared" si="1"/>
        <v>102.78083491707658</v>
      </c>
      <c r="I10" s="28" t="s">
        <v>10</v>
      </c>
      <c r="J10" s="36">
        <v>5432335</v>
      </c>
      <c r="K10" s="39">
        <v>4994638</v>
      </c>
      <c r="L10" s="36">
        <v>5016425.9</v>
      </c>
      <c r="M10" s="26">
        <f t="shared" si="2"/>
        <v>100.43622580855711</v>
      </c>
      <c r="N10" s="26">
        <f t="shared" si="3"/>
        <v>92.343824524813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0">
        <f>F11/122.6*100</f>
        <v>18727710.44045677</v>
      </c>
      <c r="E11" s="40">
        <v>22392072</v>
      </c>
      <c r="F11" s="32">
        <v>22960173</v>
      </c>
      <c r="G11" s="26">
        <f t="shared" si="0"/>
        <v>102.5370631176963</v>
      </c>
      <c r="H11" s="26">
        <f t="shared" si="1"/>
        <v>122.6</v>
      </c>
      <c r="I11" s="28" t="s">
        <v>10</v>
      </c>
      <c r="J11" s="40">
        <f>L11/111.4*100</f>
        <v>6988027.827648114</v>
      </c>
      <c r="K11" s="27">
        <v>8201194</v>
      </c>
      <c r="L11" s="32">
        <v>7784663</v>
      </c>
      <c r="M11" s="26">
        <f t="shared" si="2"/>
        <v>94.92109319691743</v>
      </c>
      <c r="N11" s="26">
        <f t="shared" si="3"/>
        <v>111.4</v>
      </c>
      <c r="O11" s="28" t="s">
        <v>10</v>
      </c>
    </row>
    <row r="12" spans="1:15" ht="12.75">
      <c r="A12" s="10"/>
      <c r="B12" s="14" t="s">
        <v>24</v>
      </c>
      <c r="C12" s="11" t="s">
        <v>3</v>
      </c>
      <c r="D12" s="32">
        <f>F12/102.4*100</f>
        <v>9633606.93359375</v>
      </c>
      <c r="E12" s="41">
        <v>10901158</v>
      </c>
      <c r="F12" s="32">
        <v>9864813.5</v>
      </c>
      <c r="G12" s="26">
        <f t="shared" si="0"/>
        <v>90.493262275439</v>
      </c>
      <c r="H12" s="26">
        <f t="shared" si="1"/>
        <v>102.4</v>
      </c>
      <c r="I12" s="28" t="s">
        <v>10</v>
      </c>
      <c r="J12" s="32">
        <f>L12/104*100</f>
        <v>3364605.3846153845</v>
      </c>
      <c r="K12" s="42">
        <v>3804504</v>
      </c>
      <c r="L12" s="32">
        <v>3499189.6</v>
      </c>
      <c r="M12" s="26">
        <f t="shared" si="2"/>
        <v>91.97492235518745</v>
      </c>
      <c r="N12" s="26">
        <f t="shared" si="3"/>
        <v>104</v>
      </c>
      <c r="O12" s="28" t="s">
        <v>10</v>
      </c>
    </row>
    <row r="13" spans="1:15" ht="15" customHeight="1">
      <c r="A13" s="13">
        <v>8</v>
      </c>
      <c r="B13" s="14" t="s">
        <v>25</v>
      </c>
      <c r="C13" s="15" t="s">
        <v>9</v>
      </c>
      <c r="D13" s="26">
        <f>F13/105*100</f>
        <v>33440.09523809524</v>
      </c>
      <c r="E13" s="26"/>
      <c r="F13" s="26">
        <v>35112.1</v>
      </c>
      <c r="G13" s="26"/>
      <c r="H13" s="26">
        <f t="shared" si="1"/>
        <v>105</v>
      </c>
      <c r="I13" s="28" t="s">
        <v>10</v>
      </c>
      <c r="J13" s="26">
        <f>L12:L13/106.6*100</f>
        <v>35062.757973733584</v>
      </c>
      <c r="K13" s="26"/>
      <c r="L13" s="26">
        <v>37376.9</v>
      </c>
      <c r="M13" s="26"/>
      <c r="N13" s="26">
        <f t="shared" si="3"/>
        <v>106.60000000000001</v>
      </c>
      <c r="O13" s="28" t="s">
        <v>10</v>
      </c>
    </row>
  </sheetData>
  <sheetProtection/>
  <mergeCells count="11">
    <mergeCell ref="J5:J6"/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2021-04-28T12:08:22Z</cp:lastPrinted>
  <dcterms:created xsi:type="dcterms:W3CDTF">2004-03-01T05:53:33Z</dcterms:created>
  <dcterms:modified xsi:type="dcterms:W3CDTF">2021-06-02T06:18:40Z</dcterms:modified>
  <cp:category/>
  <cp:version/>
  <cp:contentType/>
  <cp:contentStatus/>
</cp:coreProperties>
</file>